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hared Documnets\Higher Education Management Issues\PROJECT MANAGEMENT\KA131\"/>
    </mc:Choice>
  </mc:AlternateContent>
  <xr:revisionPtr revIDLastSave="0" documentId="13_ncr:1_{E590E45A-D180-4852-BFC3-C620D6BFD1E2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</bookViews>
  <sheets>
    <sheet name="BIP" sheetId="4" r:id="rId1"/>
    <sheet name="Summary" sheetId="2" r:id="rId2"/>
    <sheet name="Sheet1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K27" i="2"/>
  <c r="K25" i="2"/>
  <c r="M25" i="2"/>
  <c r="C14" i="2"/>
  <c r="L27" i="2" l="1"/>
  <c r="N27" i="2" s="1"/>
  <c r="L26" i="2"/>
  <c r="C28" i="2"/>
  <c r="D28" i="2"/>
  <c r="E28" i="2"/>
  <c r="F28" i="2"/>
  <c r="G28" i="2"/>
  <c r="H28" i="2"/>
  <c r="I28" i="2"/>
  <c r="J28" i="2"/>
  <c r="J29" i="2" s="1"/>
  <c r="K28" i="2"/>
  <c r="F11" i="2"/>
  <c r="F12" i="2"/>
  <c r="F13" i="2"/>
  <c r="F10" i="2"/>
  <c r="D11" i="2"/>
  <c r="D12" i="2"/>
  <c r="D13" i="2"/>
  <c r="D10" i="2"/>
  <c r="D9" i="4"/>
  <c r="E14" i="2"/>
  <c r="F12" i="4"/>
  <c r="G12" i="4" s="1"/>
  <c r="F11" i="4"/>
  <c r="F10" i="4"/>
  <c r="F9" i="4"/>
  <c r="D12" i="4"/>
  <c r="D11" i="4"/>
  <c r="D10" i="4"/>
  <c r="L28" i="2" l="1"/>
  <c r="L29" i="2" s="1"/>
  <c r="G11" i="2"/>
  <c r="F14" i="2"/>
  <c r="G10" i="2"/>
  <c r="G13" i="2"/>
  <c r="G12" i="2"/>
  <c r="D14" i="2"/>
  <c r="G9" i="4"/>
  <c r="G13" i="4" s="1"/>
  <c r="G11" i="4"/>
  <c r="G10" i="4"/>
  <c r="F13" i="4"/>
  <c r="E13" i="4"/>
  <c r="C13" i="4"/>
  <c r="G14" i="2" l="1"/>
  <c r="N25" i="2"/>
  <c r="M26" i="2"/>
  <c r="D13" i="4"/>
  <c r="M28" i="2" l="1"/>
  <c r="N26" i="2"/>
  <c r="N32" i="2" s="1"/>
  <c r="H29" i="2"/>
  <c r="I29" i="2"/>
  <c r="G29" i="2"/>
  <c r="N28" i="2" l="1"/>
  <c r="M29" i="2"/>
  <c r="C29" i="2"/>
  <c r="E29" i="2"/>
  <c r="K29" i="2" l="1"/>
  <c r="F29" i="2" l="1"/>
  <c r="D29" i="2"/>
  <c r="N29" i="2" l="1"/>
</calcChain>
</file>

<file path=xl/sharedStrings.xml><?xml version="1.0" encoding="utf-8"?>
<sst xmlns="http://schemas.openxmlformats.org/spreadsheetml/2006/main" count="61" uniqueCount="41">
  <si>
    <t>NAME OF INSTITUTION:</t>
  </si>
  <si>
    <t>AGREEMENT NUMBER:</t>
  </si>
  <si>
    <t>FINANCIAL OVERVIEW</t>
  </si>
  <si>
    <t>Mobility
numbers</t>
  </si>
  <si>
    <t>Total
mobility
numbers</t>
  </si>
  <si>
    <t>Percentage of prefinancing used</t>
  </si>
  <si>
    <r>
      <t>Amount
(</t>
    </r>
    <r>
      <rPr>
        <b/>
        <sz val="11"/>
        <rFont val="Calibri"/>
        <family val="2"/>
        <charset val="161"/>
      </rPr>
      <t>€)</t>
    </r>
  </si>
  <si>
    <t>STUDENT STUDIES 
(SMS)</t>
  </si>
  <si>
    <t>STAFF TEACHING
(STA)</t>
  </si>
  <si>
    <t>STAFF TRAINING
(STT)</t>
  </si>
  <si>
    <t>Signature:</t>
  </si>
  <si>
    <r>
      <t>TOTAL
GRANT
(</t>
    </r>
    <r>
      <rPr>
        <b/>
        <sz val="11"/>
        <rFont val="Calibri"/>
        <family val="2"/>
        <charset val="161"/>
      </rPr>
      <t>€)</t>
    </r>
  </si>
  <si>
    <t>Additional Comments</t>
  </si>
  <si>
    <t>STUDENT TRAINEESHIPS
(SMP)</t>
  </si>
  <si>
    <t>Balance estimation</t>
  </si>
  <si>
    <t>Totals</t>
  </si>
  <si>
    <t>BIP</t>
  </si>
  <si>
    <t>KA131 HE 
Interim Report
for Awarded BIP</t>
  </si>
  <si>
    <t>Grant 
Awarded</t>
  </si>
  <si>
    <t>Number of participants
Awarded</t>
  </si>
  <si>
    <t>Balance</t>
  </si>
  <si>
    <t xml:space="preserve"> Awarded BIP 1</t>
  </si>
  <si>
    <t xml:space="preserve"> Awarded BIP 2</t>
  </si>
  <si>
    <t xml:space="preserve"> Awarded BIP 3 </t>
  </si>
  <si>
    <t xml:space="preserve"> Awarded BIP 4</t>
  </si>
  <si>
    <t xml:space="preserve">Number of 
participants
Realised/To be realised </t>
  </si>
  <si>
    <t>Grant
Realised/To be realised</t>
  </si>
  <si>
    <t>FIRST INTERIM REPORT - KA131 - HIGHER EDUCATION</t>
  </si>
  <si>
    <r>
      <t xml:space="preserve">Realised  mobility numbers and spent grant
</t>
    </r>
    <r>
      <rPr>
        <sz val="11"/>
        <color rgb="FFFF0000"/>
        <rFont val="Calibri"/>
        <family val="2"/>
        <charset val="161"/>
        <scheme val="minor"/>
      </rPr>
      <t>(As presented in the Beneficiary Module)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</si>
  <si>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>Mobility numbers to be realised and grant to be spent</t>
    </r>
    <r>
      <rPr>
        <b/>
        <sz val="11"/>
        <color rgb="FFFF0000"/>
        <rFont val="Calibri"/>
        <family val="2"/>
        <charset val="161"/>
        <scheme val="minor"/>
      </rPr>
      <t xml:space="preserve">
</t>
    </r>
    <r>
      <rPr>
        <sz val="11"/>
        <color rgb="FFFF0000"/>
        <rFont val="Calibri"/>
        <family val="2"/>
        <charset val="161"/>
        <scheme val="minor"/>
      </rPr>
      <t>(Intention of the beneficiary by the end of the project)</t>
    </r>
  </si>
  <si>
    <r>
      <t xml:space="preserve">ORGANISATIONAL
SUPPORT                                    </t>
    </r>
    <r>
      <rPr>
        <sz val="11"/>
        <color rgb="FFFF0000"/>
        <rFont val="Calibri"/>
        <family val="2"/>
        <charset val="161"/>
        <scheme val="minor"/>
      </rPr>
      <t xml:space="preserve">(Please Insert the OS amount </t>
    </r>
    <r>
      <rPr>
        <b/>
        <sz val="11"/>
        <color rgb="FFFF0000"/>
        <rFont val="Calibri"/>
        <family val="2"/>
        <charset val="161"/>
        <scheme val="minor"/>
      </rPr>
      <t>MANUALLY</t>
    </r>
    <r>
      <rPr>
        <sz val="11"/>
        <color rgb="FFFF0000"/>
        <rFont val="Calibri"/>
        <family val="2"/>
        <charset val="161"/>
        <scheme val="minor"/>
      </rPr>
      <t xml:space="preserve"> in the BM and also insert the same amount  in the fields below)</t>
    </r>
  </si>
  <si>
    <r>
      <t xml:space="preserve">Contracted mobility numbers and grant </t>
    </r>
    <r>
      <rPr>
        <sz val="11"/>
        <color rgb="FFFF0000"/>
        <rFont val="Calibri"/>
        <family val="2"/>
        <charset val="161"/>
        <scheme val="minor"/>
      </rPr>
      <t xml:space="preserve">(Please Check the Grant Agreement) </t>
    </r>
  </si>
  <si>
    <r>
      <t xml:space="preserve">Prefinancing received from NA </t>
    </r>
    <r>
      <rPr>
        <sz val="11"/>
        <color rgb="FFFF0000"/>
        <rFont val="Calibri"/>
        <family val="2"/>
        <charset val="161"/>
        <scheme val="minor"/>
      </rPr>
      <t>(Please Check the Grant Agreement)</t>
    </r>
  </si>
  <si>
    <r>
      <t xml:space="preserve">           Amount spent for international mobility activity ( Outgoing to Regions 1-14 )
</t>
    </r>
    <r>
      <rPr>
        <sz val="11"/>
        <color rgb="FFFF0000"/>
        <rFont val="Calibri"/>
        <family val="2"/>
        <charset val="161"/>
        <scheme val="minor"/>
      </rPr>
      <t>(Please insert the amount in the yellow box)</t>
    </r>
  </si>
  <si>
    <r>
      <t>Do you intent to absorb 100% of the awarded budget?</t>
    </r>
    <r>
      <rPr>
        <sz val="11"/>
        <color rgb="FFFF0000"/>
        <rFont val="Calibri"/>
        <family val="2"/>
        <charset val="161"/>
        <scheme val="minor"/>
      </rPr>
      <t xml:space="preserve"> (Drop Down cell)</t>
    </r>
  </si>
  <si>
    <t>Number of  Mobilities
REALISED</t>
  </si>
  <si>
    <t>Grant
Utilised</t>
  </si>
  <si>
    <t>REPORTING PERIOD: 01/06/2024 - 31/07/2025</t>
  </si>
  <si>
    <t>YES</t>
  </si>
  <si>
    <t>Name of Legal Representative :</t>
  </si>
  <si>
    <t>Place and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</si>
</sst>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name val="Calibri"/>
      <family val="2"/>
      <charset val="161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161"/>
      <scheme val="minor"/>
    </font>
    <font>
      <b/>
      <sz val="18"/>
      <color rgb="FF00B050"/>
      <name val="Calibri"/>
      <family val="2"/>
      <charset val="161"/>
      <scheme val="minor"/>
    </font>
    <font>
      <b/>
      <sz val="16"/>
      <color rgb="FF0070C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4"/>
      <color rgb="FF0070C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39" fontId="5" fillId="6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6" borderId="6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center" vertical="center" wrapText="1"/>
    </xf>
    <xf numFmtId="164" fontId="5" fillId="6" borderId="21" xfId="0" applyNumberFormat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0" fillId="4" borderId="25" xfId="0" applyFill="1" applyBorder="1"/>
    <xf numFmtId="0" fontId="0" fillId="4" borderId="26" xfId="0" applyFill="1" applyBorder="1"/>
    <xf numFmtId="0" fontId="0" fillId="4" borderId="30" xfId="0" applyFill="1" applyBorder="1" applyAlignment="1" applyProtection="1">
      <alignment vertical="center"/>
      <protection locked="0"/>
    </xf>
    <xf numFmtId="0" fontId="0" fillId="2" borderId="0" xfId="0" applyFill="1" applyAlignment="1">
      <alignment horizontal="left" vertical="top"/>
    </xf>
    <xf numFmtId="1" fontId="11" fillId="6" borderId="1" xfId="0" applyNumberFormat="1" applyFont="1" applyFill="1" applyBorder="1" applyAlignment="1">
      <alignment horizontal="center" vertical="center"/>
    </xf>
    <xf numFmtId="164" fontId="5" fillId="6" borderId="5" xfId="0" quotePrefix="1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5" borderId="23" xfId="0" applyFont="1" applyFill="1" applyBorder="1" applyAlignment="1">
      <alignment horizontal="center" vertical="center" wrapText="1"/>
    </xf>
    <xf numFmtId="1" fontId="11" fillId="6" borderId="8" xfId="0" applyNumberFormat="1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1" fontId="11" fillId="6" borderId="6" xfId="0" applyNumberFormat="1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>
      <alignment horizontal="center" vertical="center"/>
    </xf>
    <xf numFmtId="164" fontId="5" fillId="7" borderId="5" xfId="0" quotePrefix="1" applyNumberFormat="1" applyFont="1" applyFill="1" applyBorder="1" applyAlignment="1" applyProtection="1">
      <alignment vertical="center"/>
      <protection locked="0"/>
    </xf>
    <xf numFmtId="0" fontId="15" fillId="8" borderId="15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 applyProtection="1">
      <alignment vertical="center"/>
      <protection locked="0"/>
    </xf>
    <xf numFmtId="0" fontId="18" fillId="4" borderId="0" xfId="0" applyFont="1" applyFill="1"/>
    <xf numFmtId="0" fontId="17" fillId="4" borderId="29" xfId="0" applyFont="1" applyFill="1" applyBorder="1" applyAlignment="1" applyProtection="1">
      <alignment vertical="center"/>
      <protection locked="0"/>
    </xf>
    <xf numFmtId="0" fontId="18" fillId="4" borderId="30" xfId="0" applyFont="1" applyFill="1" applyBorder="1"/>
    <xf numFmtId="0" fontId="8" fillId="5" borderId="32" xfId="0" applyFont="1" applyFill="1" applyBorder="1" applyAlignment="1">
      <alignment horizont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vertical="center" wrapText="1"/>
    </xf>
    <xf numFmtId="0" fontId="8" fillId="5" borderId="26" xfId="0" applyFont="1" applyFill="1" applyBorder="1" applyAlignment="1">
      <alignment horizontal="center" wrapText="1"/>
    </xf>
    <xf numFmtId="0" fontId="8" fillId="5" borderId="2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39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39" fontId="5" fillId="6" borderId="1" xfId="0" quotePrefix="1" applyNumberFormat="1" applyFont="1" applyFill="1" applyBorder="1" applyAlignment="1">
      <alignment vertical="center"/>
    </xf>
    <xf numFmtId="0" fontId="11" fillId="6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17" fillId="4" borderId="27" xfId="0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left" vertical="center"/>
    </xf>
    <xf numFmtId="0" fontId="0" fillId="4" borderId="30" xfId="0" applyFill="1" applyBorder="1" applyAlignment="1">
      <alignment horizontal="left" vertical="center"/>
    </xf>
    <xf numFmtId="0" fontId="11" fillId="8" borderId="1" xfId="0" applyFont="1" applyFill="1" applyBorder="1" applyAlignment="1">
      <alignment horizontal="center" vertical="center" wrapText="1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right" vertical="center"/>
    </xf>
    <xf numFmtId="164" fontId="2" fillId="4" borderId="5" xfId="0" applyNumberFormat="1" applyFont="1" applyFill="1" applyBorder="1" applyAlignment="1">
      <alignment vertical="center"/>
    </xf>
    <xf numFmtId="9" fontId="5" fillId="3" borderId="5" xfId="1" applyFont="1" applyFill="1" applyBorder="1" applyAlignment="1">
      <alignment vertical="center"/>
    </xf>
    <xf numFmtId="14" fontId="12" fillId="10" borderId="34" xfId="0" applyNumberFormat="1" applyFont="1" applyFill="1" applyBorder="1"/>
    <xf numFmtId="0" fontId="0" fillId="4" borderId="27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4" borderId="28" xfId="0" applyFill="1" applyBorder="1" applyAlignment="1">
      <alignment horizontal="left" vertical="top"/>
    </xf>
    <xf numFmtId="0" fontId="0" fillId="4" borderId="29" xfId="0" applyFill="1" applyBorder="1" applyAlignment="1">
      <alignment horizontal="left" vertical="top"/>
    </xf>
    <xf numFmtId="0" fontId="0" fillId="4" borderId="30" xfId="0" applyFill="1" applyBorder="1" applyAlignment="1">
      <alignment horizontal="left" vertical="top"/>
    </xf>
    <xf numFmtId="0" fontId="0" fillId="4" borderId="31" xfId="0" applyFill="1" applyBorder="1" applyAlignment="1">
      <alignment horizontal="left" vertical="top"/>
    </xf>
    <xf numFmtId="0" fontId="13" fillId="0" borderId="0" xfId="0" applyFont="1" applyAlignment="1">
      <alignment horizont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8" fillId="5" borderId="1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1" fillId="6" borderId="6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164" fontId="5" fillId="9" borderId="6" xfId="0" applyNumberFormat="1" applyFont="1" applyFill="1" applyBorder="1" applyAlignment="1">
      <alignment horizontal="center" vertical="center" wrapText="1"/>
    </xf>
    <xf numFmtId="164" fontId="5" fillId="9" borderId="8" xfId="0" applyNumberFormat="1" applyFont="1" applyFill="1" applyBorder="1" applyAlignment="1">
      <alignment horizontal="center" vertical="center" wrapText="1"/>
    </xf>
    <xf numFmtId="164" fontId="5" fillId="9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H20"/>
  <sheetViews>
    <sheetView topLeftCell="A10" workbookViewId="0">
      <selection activeCell="F13" sqref="F13"/>
    </sheetView>
  </sheetViews>
  <sheetFormatPr defaultColWidth="9.140625" defaultRowHeight="15" x14ac:dyDescent="0.25"/>
  <cols>
    <col min="1" max="1" width="5" customWidth="1"/>
    <col min="2" max="2" width="38.85546875" bestFit="1" customWidth="1"/>
    <col min="3" max="3" width="12.5703125" customWidth="1"/>
    <col min="4" max="4" width="9.7109375" bestFit="1" customWidth="1"/>
    <col min="5" max="5" width="11.42578125" bestFit="1" customWidth="1"/>
    <col min="6" max="6" width="10.7109375" bestFit="1" customWidth="1"/>
    <col min="7" max="7" width="11.5703125" bestFit="1" customWidth="1"/>
    <col min="8" max="8" width="15.5703125" customWidth="1"/>
  </cols>
  <sheetData>
    <row r="1" spans="1:8" ht="23.25" x14ac:dyDescent="0.35">
      <c r="A1" s="76" t="s">
        <v>27</v>
      </c>
      <c r="B1" s="76"/>
      <c r="C1" s="76"/>
      <c r="D1" s="76"/>
      <c r="E1" s="76"/>
      <c r="F1" s="76"/>
      <c r="G1" s="76"/>
    </row>
    <row r="4" spans="1:8" s="2" customFormat="1" ht="24.95" customHeight="1" x14ac:dyDescent="0.25">
      <c r="C4" s="12"/>
      <c r="D4" s="12"/>
      <c r="E4" s="12"/>
      <c r="F4" s="12"/>
    </row>
    <row r="5" spans="1:8" s="2" customFormat="1" ht="24.95" customHeight="1" x14ac:dyDescent="0.25">
      <c r="C5" s="8"/>
      <c r="D5" s="8"/>
      <c r="E5" s="8"/>
      <c r="F5" s="8"/>
    </row>
    <row r="6" spans="1:8" ht="15.75" thickBot="1" x14ac:dyDescent="0.3"/>
    <row r="7" spans="1:8" ht="18.75" customHeight="1" thickBot="1" x14ac:dyDescent="0.3">
      <c r="B7" s="77" t="s">
        <v>17</v>
      </c>
      <c r="C7" s="79"/>
      <c r="D7" s="80"/>
      <c r="E7" s="80"/>
      <c r="F7" s="80"/>
      <c r="G7" s="23"/>
    </row>
    <row r="8" spans="1:8" ht="79.5" customHeight="1" thickBot="1" x14ac:dyDescent="0.3">
      <c r="B8" s="78"/>
      <c r="C8" s="33" t="s">
        <v>19</v>
      </c>
      <c r="D8" s="34" t="s">
        <v>18</v>
      </c>
      <c r="E8" s="32" t="s">
        <v>25</v>
      </c>
      <c r="F8" s="32" t="s">
        <v>26</v>
      </c>
      <c r="G8" s="10" t="s">
        <v>20</v>
      </c>
      <c r="H8" s="1"/>
    </row>
    <row r="9" spans="1:8" ht="37.5" customHeight="1" thickBot="1" x14ac:dyDescent="0.3">
      <c r="B9" s="30" t="s">
        <v>21</v>
      </c>
      <c r="C9" s="26">
        <v>0</v>
      </c>
      <c r="D9" s="25">
        <f>VLOOKUP(C9,Sheet1!C$3:D$6,2,FALSE)</f>
        <v>0</v>
      </c>
      <c r="E9" s="27">
        <v>0</v>
      </c>
      <c r="F9" s="25">
        <f>VLOOKUP(E9,Sheet1!C$3:D$6,2,FALSE)</f>
        <v>0</v>
      </c>
      <c r="G9" s="11">
        <f>D9-F9</f>
        <v>0</v>
      </c>
    </row>
    <row r="10" spans="1:8" ht="37.5" customHeight="1" thickBot="1" x14ac:dyDescent="0.3">
      <c r="B10" s="31" t="s">
        <v>22</v>
      </c>
      <c r="C10" s="26">
        <v>0</v>
      </c>
      <c r="D10" s="25">
        <f>VLOOKUP(C10,Sheet1!C$3:D$6,2,FALSE)</f>
        <v>0</v>
      </c>
      <c r="E10" s="27">
        <v>0</v>
      </c>
      <c r="F10" s="25">
        <f>VLOOKUP(E10,Sheet1!C$3:D$6,2,FALSE)</f>
        <v>0</v>
      </c>
      <c r="G10" s="11">
        <f>D10-F10</f>
        <v>0</v>
      </c>
    </row>
    <row r="11" spans="1:8" ht="37.5" customHeight="1" thickBot="1" x14ac:dyDescent="0.3">
      <c r="B11" s="31" t="s">
        <v>23</v>
      </c>
      <c r="C11" s="26">
        <v>0</v>
      </c>
      <c r="D11" s="25">
        <f>VLOOKUP(C11,Sheet1!C$3:D$6,2,FALSE)</f>
        <v>0</v>
      </c>
      <c r="E11" s="27">
        <v>0</v>
      </c>
      <c r="F11" s="25">
        <f>VLOOKUP(E11,Sheet1!C$3:D$6,2,FALSE)</f>
        <v>0</v>
      </c>
      <c r="G11" s="11">
        <f>D11-F11</f>
        <v>0</v>
      </c>
    </row>
    <row r="12" spans="1:8" ht="37.5" customHeight="1" thickBot="1" x14ac:dyDescent="0.3">
      <c r="B12" s="31" t="s">
        <v>24</v>
      </c>
      <c r="C12" s="26">
        <v>0</v>
      </c>
      <c r="D12" s="25">
        <f>VLOOKUP(C12,Sheet1!C$3:D$6,2,FALSE)</f>
        <v>0</v>
      </c>
      <c r="E12" s="27">
        <v>0</v>
      </c>
      <c r="F12" s="25">
        <f>VLOOKUP(E12,Sheet1!C$3:D$6,2,FALSE)</f>
        <v>0</v>
      </c>
      <c r="G12" s="11">
        <f>D12-F12</f>
        <v>0</v>
      </c>
    </row>
    <row r="13" spans="1:8" s="4" customFormat="1" ht="37.5" customHeight="1" thickBot="1" x14ac:dyDescent="0.3">
      <c r="B13" s="9" t="s">
        <v>14</v>
      </c>
      <c r="C13" s="24">
        <f>SUM(C9:C12)</f>
        <v>0</v>
      </c>
      <c r="D13" s="18">
        <f>SUM(D9:D12)</f>
        <v>0</v>
      </c>
      <c r="E13" s="18">
        <f>SUM(E9:E12)</f>
        <v>0</v>
      </c>
      <c r="F13" s="22">
        <f>SUM(F9:F12)</f>
        <v>0</v>
      </c>
      <c r="G13" s="7">
        <f>SUM(G9:G12)</f>
        <v>0</v>
      </c>
    </row>
    <row r="15" spans="1:8" x14ac:dyDescent="0.25">
      <c r="B15" s="13" t="s">
        <v>12</v>
      </c>
      <c r="C15" s="14"/>
      <c r="D15" s="14"/>
      <c r="E15" s="14"/>
      <c r="F15" s="14"/>
      <c r="G15" s="15"/>
    </row>
    <row r="16" spans="1:8" x14ac:dyDescent="0.25">
      <c r="B16" s="70"/>
      <c r="C16" s="71"/>
      <c r="D16" s="71"/>
      <c r="E16" s="71"/>
      <c r="F16" s="71"/>
      <c r="G16" s="72"/>
    </row>
    <row r="17" spans="2:7" x14ac:dyDescent="0.25">
      <c r="B17" s="70"/>
      <c r="C17" s="71"/>
      <c r="D17" s="71"/>
      <c r="E17" s="71"/>
      <c r="F17" s="71"/>
      <c r="G17" s="72"/>
    </row>
    <row r="18" spans="2:7" x14ac:dyDescent="0.25">
      <c r="B18" s="70"/>
      <c r="C18" s="71"/>
      <c r="D18" s="71"/>
      <c r="E18" s="71"/>
      <c r="F18" s="71"/>
      <c r="G18" s="72"/>
    </row>
    <row r="19" spans="2:7" x14ac:dyDescent="0.25">
      <c r="B19" s="73"/>
      <c r="C19" s="74"/>
      <c r="D19" s="74"/>
      <c r="E19" s="74"/>
      <c r="F19" s="74"/>
      <c r="G19" s="75"/>
    </row>
    <row r="20" spans="2:7" x14ac:dyDescent="0.25">
      <c r="B20" s="17"/>
      <c r="C20" s="17"/>
      <c r="D20" s="17"/>
      <c r="E20" s="17"/>
      <c r="F20" s="17"/>
      <c r="G20" s="17"/>
    </row>
  </sheetData>
  <protectedRanges>
    <protectedRange sqref="C9:F12" name="Range3_1"/>
    <protectedRange sqref="B16" name="Range9_1"/>
  </protectedRanges>
  <mergeCells count="4">
    <mergeCell ref="B16:G19"/>
    <mergeCell ref="A1:G1"/>
    <mergeCell ref="B7:B8"/>
    <mergeCell ref="C7:F7"/>
  </mergeCells>
  <conditionalFormatting sqref="G9">
    <cfRule type="cellIs" dxfId="2" priority="28" operator="greaterThan">
      <formula>$D$9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Sheet1!$C$3:$C$6</xm:f>
          </x14:formula1>
          <xm:sqref>E9:E12 C9:C12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N36"/>
  <sheetViews>
    <sheetView tabSelected="1" topLeftCell="A23" zoomScale="90" zoomScaleNormal="90" workbookViewId="0">
      <selection activeCell="L28" sqref="L28"/>
    </sheetView>
  </sheetViews>
  <sheetFormatPr defaultRowHeight="15" x14ac:dyDescent="0.25"/>
  <cols>
    <col min="1" max="1" width="5.5703125" customWidth="1"/>
    <col min="2" max="2" width="38.85546875" bestFit="1" customWidth="1"/>
    <col min="3" max="3" width="11.28515625" customWidth="1"/>
    <col min="4" max="4" width="12.85546875" customWidth="1"/>
    <col min="5" max="5" width="11.5703125" customWidth="1"/>
    <col min="6" max="6" width="13.140625" bestFit="1" customWidth="1"/>
    <col min="7" max="7" width="11.28515625" customWidth="1"/>
    <col min="8" max="8" width="11.5703125" bestFit="1" customWidth="1"/>
    <col min="9" max="9" width="9" bestFit="1" customWidth="1"/>
    <col min="10" max="10" width="11.5703125" bestFit="1" customWidth="1"/>
    <col min="11" max="11" width="13.42578125" customWidth="1"/>
    <col min="12" max="12" width="14.5703125" customWidth="1"/>
    <col min="13" max="13" width="13.42578125" customWidth="1"/>
    <col min="14" max="14" width="14.7109375" bestFit="1" customWidth="1"/>
  </cols>
  <sheetData>
    <row r="1" spans="2:14" ht="21" x14ac:dyDescent="0.35">
      <c r="B1" s="87" t="s">
        <v>27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4" ht="18.75" x14ac:dyDescent="0.3">
      <c r="B2" s="97" t="s">
        <v>37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4" spans="2:14" s="2" customFormat="1" ht="24.95" customHeight="1" x14ac:dyDescent="0.25">
      <c r="B4" s="6" t="s">
        <v>0</v>
      </c>
      <c r="C4" s="110"/>
      <c r="D4" s="111"/>
      <c r="E4" s="111"/>
      <c r="F4" s="111"/>
      <c r="G4" s="111"/>
      <c r="H4" s="111"/>
      <c r="I4" s="111"/>
      <c r="J4" s="111"/>
      <c r="K4" s="112"/>
      <c r="L4" s="20"/>
      <c r="M4" s="20"/>
      <c r="N4" s="20"/>
    </row>
    <row r="6" spans="2:14" s="6" customFormat="1" ht="24.95" customHeight="1" x14ac:dyDescent="0.25">
      <c r="B6" s="6" t="s">
        <v>1</v>
      </c>
      <c r="C6" s="113"/>
      <c r="D6" s="114"/>
      <c r="E6" s="114"/>
      <c r="F6" s="114"/>
      <c r="G6" s="114"/>
      <c r="H6" s="114"/>
      <c r="I6" s="114"/>
      <c r="J6" s="114"/>
      <c r="K6" s="115"/>
    </row>
    <row r="7" spans="2:14" ht="15.75" thickBot="1" x14ac:dyDescent="0.3"/>
    <row r="8" spans="2:14" ht="15.75" thickBot="1" x14ac:dyDescent="0.3">
      <c r="B8" s="77" t="s">
        <v>17</v>
      </c>
      <c r="C8" s="98"/>
      <c r="D8" s="99"/>
      <c r="E8" s="99"/>
      <c r="F8" s="99"/>
      <c r="G8" s="100"/>
    </row>
    <row r="9" spans="2:14" ht="65.45" customHeight="1" thickBot="1" x14ac:dyDescent="0.3">
      <c r="B9" s="78"/>
      <c r="C9" s="62" t="s">
        <v>19</v>
      </c>
      <c r="D9" s="62" t="s">
        <v>18</v>
      </c>
      <c r="E9" s="65" t="s">
        <v>35</v>
      </c>
      <c r="F9" s="65" t="s">
        <v>36</v>
      </c>
      <c r="G9" s="56" t="s">
        <v>20</v>
      </c>
    </row>
    <row r="10" spans="2:14" ht="15.75" thickBot="1" x14ac:dyDescent="0.3">
      <c r="B10" s="30" t="s">
        <v>21</v>
      </c>
      <c r="C10" s="63">
        <v>0</v>
      </c>
      <c r="D10" s="64">
        <f>C10*400</f>
        <v>0</v>
      </c>
      <c r="E10" s="63">
        <v>0</v>
      </c>
      <c r="F10" s="64">
        <f>E10*400</f>
        <v>0</v>
      </c>
      <c r="G10" s="66">
        <f>D10-F10</f>
        <v>0</v>
      </c>
    </row>
    <row r="11" spans="2:14" ht="15.75" thickBot="1" x14ac:dyDescent="0.3">
      <c r="B11" s="31" t="s">
        <v>22</v>
      </c>
      <c r="C11" s="63">
        <v>0</v>
      </c>
      <c r="D11" s="64">
        <f t="shared" ref="D11:D13" si="0">C11*400</f>
        <v>0</v>
      </c>
      <c r="E11" s="63">
        <v>0</v>
      </c>
      <c r="F11" s="64">
        <f t="shared" ref="F11:F13" si="1">E11*400</f>
        <v>0</v>
      </c>
      <c r="G11" s="66">
        <f>D11-F11</f>
        <v>0</v>
      </c>
    </row>
    <row r="12" spans="2:14" ht="15.75" thickBot="1" x14ac:dyDescent="0.3">
      <c r="B12" s="31" t="s">
        <v>23</v>
      </c>
      <c r="C12" s="63">
        <v>0</v>
      </c>
      <c r="D12" s="64">
        <f t="shared" si="0"/>
        <v>0</v>
      </c>
      <c r="E12" s="63">
        <v>0</v>
      </c>
      <c r="F12" s="64">
        <f t="shared" si="1"/>
        <v>0</v>
      </c>
      <c r="G12" s="66">
        <f>D12-F12</f>
        <v>0</v>
      </c>
    </row>
    <row r="13" spans="2:14" ht="15.75" thickBot="1" x14ac:dyDescent="0.3">
      <c r="B13" s="31" t="s">
        <v>24</v>
      </c>
      <c r="C13" s="63">
        <v>0</v>
      </c>
      <c r="D13" s="64">
        <f t="shared" si="0"/>
        <v>0</v>
      </c>
      <c r="E13" s="63">
        <v>0</v>
      </c>
      <c r="F13" s="64">
        <f t="shared" si="1"/>
        <v>0</v>
      </c>
      <c r="G13" s="66">
        <f>D13-F13</f>
        <v>0</v>
      </c>
    </row>
    <row r="14" spans="2:14" ht="32.25" customHeight="1" thickBot="1" x14ac:dyDescent="0.3">
      <c r="B14" s="9" t="s">
        <v>14</v>
      </c>
      <c r="C14" s="18">
        <f>SUM(C10:C13)</f>
        <v>0</v>
      </c>
      <c r="D14" s="18">
        <f>SUM(D10:D13)</f>
        <v>0</v>
      </c>
      <c r="E14" s="18">
        <f>SUM(E10:E13)</f>
        <v>0</v>
      </c>
      <c r="F14" s="18">
        <f>SUM(F10:F13)</f>
        <v>0</v>
      </c>
      <c r="G14" s="66">
        <f>SUM(G10:G13)</f>
        <v>0</v>
      </c>
    </row>
    <row r="16" spans="2:14" x14ac:dyDescent="0.25">
      <c r="B16" s="13" t="s">
        <v>12</v>
      </c>
      <c r="C16" s="14"/>
      <c r="D16" s="14"/>
      <c r="E16" s="14"/>
      <c r="F16" s="14"/>
      <c r="G16" s="15"/>
    </row>
    <row r="17" spans="2:14" x14ac:dyDescent="0.25">
      <c r="B17" s="70"/>
      <c r="C17" s="71"/>
      <c r="D17" s="71"/>
      <c r="E17" s="71"/>
      <c r="F17" s="71"/>
      <c r="G17" s="72"/>
    </row>
    <row r="18" spans="2:14" x14ac:dyDescent="0.25">
      <c r="B18" s="70"/>
      <c r="C18" s="71"/>
      <c r="D18" s="71"/>
      <c r="E18" s="71"/>
      <c r="F18" s="71"/>
      <c r="G18" s="72"/>
    </row>
    <row r="19" spans="2:14" x14ac:dyDescent="0.25">
      <c r="B19" s="70"/>
      <c r="C19" s="71"/>
      <c r="D19" s="71"/>
      <c r="E19" s="71"/>
      <c r="F19" s="71"/>
      <c r="G19" s="72"/>
    </row>
    <row r="20" spans="2:14" x14ac:dyDescent="0.25">
      <c r="B20" s="73"/>
      <c r="C20" s="74"/>
      <c r="D20" s="74"/>
      <c r="E20" s="74"/>
      <c r="F20" s="74"/>
      <c r="G20" s="75"/>
    </row>
    <row r="22" spans="2:14" ht="15.75" thickBot="1" x14ac:dyDescent="0.3"/>
    <row r="23" spans="2:14" s="3" customFormat="1" ht="97.5" customHeight="1" x14ac:dyDescent="0.25">
      <c r="B23" s="88" t="s">
        <v>2</v>
      </c>
      <c r="C23" s="90" t="s">
        <v>7</v>
      </c>
      <c r="D23" s="91"/>
      <c r="E23" s="92" t="s">
        <v>13</v>
      </c>
      <c r="F23" s="93"/>
      <c r="G23" s="90" t="s">
        <v>8</v>
      </c>
      <c r="H23" s="91"/>
      <c r="I23" s="92" t="s">
        <v>9</v>
      </c>
      <c r="J23" s="96"/>
      <c r="K23" s="92" t="s">
        <v>30</v>
      </c>
      <c r="L23" s="93"/>
      <c r="M23" s="21" t="s">
        <v>16</v>
      </c>
      <c r="N23" s="94" t="s">
        <v>11</v>
      </c>
    </row>
    <row r="24" spans="2:14" s="4" customFormat="1" ht="45.75" thickBot="1" x14ac:dyDescent="0.3">
      <c r="B24" s="89"/>
      <c r="C24" s="43" t="s">
        <v>3</v>
      </c>
      <c r="D24" s="44" t="s">
        <v>6</v>
      </c>
      <c r="E24" s="39" t="s">
        <v>3</v>
      </c>
      <c r="F24" s="40" t="s">
        <v>6</v>
      </c>
      <c r="G24" s="43" t="s">
        <v>3</v>
      </c>
      <c r="H24" s="44" t="s">
        <v>6</v>
      </c>
      <c r="I24" s="39" t="s">
        <v>3</v>
      </c>
      <c r="J24" s="40" t="s">
        <v>6</v>
      </c>
      <c r="K24" s="41" t="s">
        <v>4</v>
      </c>
      <c r="L24" s="40" t="s">
        <v>6</v>
      </c>
      <c r="M24" s="40" t="s">
        <v>6</v>
      </c>
      <c r="N24" s="95"/>
    </row>
    <row r="25" spans="2:14" s="2" customFormat="1" ht="35.1" customHeight="1" thickBot="1" x14ac:dyDescent="0.3">
      <c r="B25" s="9" t="s">
        <v>31</v>
      </c>
      <c r="C25" s="45"/>
      <c r="D25" s="46"/>
      <c r="E25" s="45"/>
      <c r="F25" s="46"/>
      <c r="G25" s="45"/>
      <c r="H25" s="46"/>
      <c r="I25" s="47"/>
      <c r="J25" s="48"/>
      <c r="K25" s="47">
        <f>SUM(C25,E25,G25,I25)</f>
        <v>0</v>
      </c>
      <c r="L25" s="49">
        <v>0</v>
      </c>
      <c r="M25" s="50">
        <f>D14</f>
        <v>0</v>
      </c>
      <c r="N25" s="19">
        <f>SUM(D25,F25,H25,J25,L25,M25)</f>
        <v>0</v>
      </c>
    </row>
    <row r="26" spans="2:14" s="2" customFormat="1" ht="45.75" thickBot="1" x14ac:dyDescent="0.3">
      <c r="B26" s="9" t="s">
        <v>28</v>
      </c>
      <c r="C26" s="45"/>
      <c r="D26" s="46"/>
      <c r="E26" s="45"/>
      <c r="F26" s="46"/>
      <c r="G26" s="45"/>
      <c r="H26" s="46"/>
      <c r="I26" s="47"/>
      <c r="J26" s="48"/>
      <c r="K26" s="47">
        <f t="shared" ref="K26:K27" si="2">SUM(C26,E26,G26,I26)</f>
        <v>0</v>
      </c>
      <c r="L26" s="49">
        <f>IF(K26&lt;=100, K26*400, (100*400) + ((K26-100)*230))</f>
        <v>0</v>
      </c>
      <c r="M26" s="51">
        <f>BIP!F13</f>
        <v>0</v>
      </c>
      <c r="N26" s="19">
        <f t="shared" ref="N26:N27" si="3">SUM(D26,F26,H26,J26,L26,M26)</f>
        <v>0</v>
      </c>
    </row>
    <row r="27" spans="2:14" s="2" customFormat="1" ht="60.75" thickBot="1" x14ac:dyDescent="0.3">
      <c r="B27" s="9" t="s">
        <v>29</v>
      </c>
      <c r="C27" s="45"/>
      <c r="D27" s="46"/>
      <c r="E27" s="45"/>
      <c r="F27" s="46"/>
      <c r="G27" s="45"/>
      <c r="H27" s="46"/>
      <c r="I27" s="47"/>
      <c r="J27" s="48"/>
      <c r="K27" s="47">
        <f t="shared" si="2"/>
        <v>0</v>
      </c>
      <c r="L27" s="49">
        <f>IF(K26&lt;=99, K27*400, K27*230)</f>
        <v>0</v>
      </c>
      <c r="M27" s="52">
        <v>0</v>
      </c>
      <c r="N27" s="19">
        <f t="shared" si="3"/>
        <v>0</v>
      </c>
    </row>
    <row r="28" spans="2:14" s="3" customFormat="1" ht="35.1" customHeight="1" thickBot="1" x14ac:dyDescent="0.3">
      <c r="B28" s="42" t="s">
        <v>15</v>
      </c>
      <c r="C28" s="47">
        <f>SUM(C26+C27)</f>
        <v>0</v>
      </c>
      <c r="D28" s="47">
        <f t="shared" ref="D28:K28" si="4">SUM(D26+D27)</f>
        <v>0</v>
      </c>
      <c r="E28" s="47">
        <f t="shared" si="4"/>
        <v>0</v>
      </c>
      <c r="F28" s="47">
        <f t="shared" si="4"/>
        <v>0</v>
      </c>
      <c r="G28" s="47">
        <f t="shared" si="4"/>
        <v>0</v>
      </c>
      <c r="H28" s="47">
        <f t="shared" si="4"/>
        <v>0</v>
      </c>
      <c r="I28" s="47">
        <f t="shared" si="4"/>
        <v>0</v>
      </c>
      <c r="J28" s="47">
        <f t="shared" si="4"/>
        <v>0</v>
      </c>
      <c r="K28" s="47">
        <f t="shared" si="4"/>
        <v>0</v>
      </c>
      <c r="L28" s="49">
        <f>SUM(L26+L27)</f>
        <v>0</v>
      </c>
      <c r="M28" s="53">
        <f>M26+M27</f>
        <v>0</v>
      </c>
      <c r="N28" s="19">
        <f>SUM(D28,F28,H28,J28,L28,M28)</f>
        <v>0</v>
      </c>
    </row>
    <row r="29" spans="2:14" s="5" customFormat="1" ht="35.1" customHeight="1" thickBot="1" x14ac:dyDescent="0.3">
      <c r="B29" s="9" t="s">
        <v>14</v>
      </c>
      <c r="C29" s="54">
        <f t="shared" ref="C29:K29" si="5">C25-C28</f>
        <v>0</v>
      </c>
      <c r="D29" s="48">
        <f>D25-D28</f>
        <v>0</v>
      </c>
      <c r="E29" s="54">
        <f t="shared" si="5"/>
        <v>0</v>
      </c>
      <c r="F29" s="48">
        <f t="shared" si="5"/>
        <v>0</v>
      </c>
      <c r="G29" s="54">
        <f t="shared" si="5"/>
        <v>0</v>
      </c>
      <c r="H29" s="48">
        <f t="shared" si="5"/>
        <v>0</v>
      </c>
      <c r="I29" s="54">
        <f t="shared" si="5"/>
        <v>0</v>
      </c>
      <c r="J29" s="48">
        <f>J25-J28</f>
        <v>0</v>
      </c>
      <c r="K29" s="54">
        <f t="shared" si="5"/>
        <v>0</v>
      </c>
      <c r="L29" s="55">
        <f>SUM(L25-L28)</f>
        <v>0</v>
      </c>
      <c r="M29" s="28">
        <f>M25-M28</f>
        <v>0</v>
      </c>
      <c r="N29" s="19">
        <f>SUM(D29,F29,H29,J29,L29,M29)</f>
        <v>0</v>
      </c>
    </row>
    <row r="30" spans="2:14" s="5" customFormat="1" ht="35.1" customHeight="1" thickBot="1" x14ac:dyDescent="0.3">
      <c r="B30" s="104"/>
      <c r="C30" s="105"/>
      <c r="D30" s="105"/>
      <c r="E30" s="105"/>
      <c r="F30" s="106"/>
      <c r="G30" s="116" t="s">
        <v>33</v>
      </c>
      <c r="H30" s="117"/>
      <c r="I30" s="117"/>
      <c r="J30" s="117"/>
      <c r="K30" s="117"/>
      <c r="L30" s="117"/>
      <c r="M30" s="118"/>
      <c r="N30" s="29">
        <v>0</v>
      </c>
    </row>
    <row r="31" spans="2:14" s="2" customFormat="1" ht="35.1" customHeight="1" thickBot="1" x14ac:dyDescent="0.3">
      <c r="B31" s="101"/>
      <c r="C31" s="102"/>
      <c r="D31" s="102"/>
      <c r="E31" s="102"/>
      <c r="F31" s="103"/>
      <c r="G31" s="101" t="s">
        <v>32</v>
      </c>
      <c r="H31" s="102"/>
      <c r="I31" s="102"/>
      <c r="J31" s="102"/>
      <c r="K31" s="102"/>
      <c r="L31" s="102"/>
      <c r="M31" s="103"/>
      <c r="N31" s="67">
        <v>0</v>
      </c>
    </row>
    <row r="32" spans="2:14" s="2" customFormat="1" ht="35.1" customHeight="1" thickBot="1" x14ac:dyDescent="0.3">
      <c r="B32" s="107"/>
      <c r="C32" s="108"/>
      <c r="D32" s="108"/>
      <c r="E32" s="108"/>
      <c r="F32" s="109"/>
      <c r="G32" s="101" t="s">
        <v>5</v>
      </c>
      <c r="H32" s="102"/>
      <c r="I32" s="102"/>
      <c r="J32" s="102"/>
      <c r="K32" s="102"/>
      <c r="L32" s="102"/>
      <c r="M32" s="103"/>
      <c r="N32" s="68" t="e">
        <f>SUM(N26/N31)*100%</f>
        <v>#DIV/0!</v>
      </c>
    </row>
    <row r="33" spans="2:14" s="2" customFormat="1" ht="35.1" customHeight="1" thickBot="1" x14ac:dyDescent="0.3">
      <c r="B33" s="107"/>
      <c r="C33" s="108"/>
      <c r="D33" s="108"/>
      <c r="E33" s="108"/>
      <c r="F33" s="109"/>
      <c r="G33" s="101" t="s">
        <v>34</v>
      </c>
      <c r="H33" s="102"/>
      <c r="I33" s="102"/>
      <c r="J33" s="102"/>
      <c r="K33" s="102"/>
      <c r="L33" s="102"/>
      <c r="M33" s="103"/>
      <c r="N33" s="69" t="s">
        <v>38</v>
      </c>
    </row>
    <row r="34" spans="2:14" ht="35.1" customHeight="1" x14ac:dyDescent="0.25">
      <c r="B34" s="58" t="s">
        <v>10</v>
      </c>
      <c r="C34" s="59"/>
      <c r="D34" s="57"/>
      <c r="E34" s="57"/>
      <c r="F34" s="57"/>
      <c r="G34" s="57"/>
      <c r="H34" s="57"/>
      <c r="I34" s="57"/>
      <c r="J34" s="57"/>
      <c r="K34" s="57"/>
      <c r="L34" s="81"/>
      <c r="M34" s="81"/>
      <c r="N34" s="82"/>
    </row>
    <row r="35" spans="2:14" ht="35.1" customHeight="1" x14ac:dyDescent="0.25">
      <c r="B35" s="35" t="s">
        <v>39</v>
      </c>
      <c r="C35" s="36"/>
      <c r="D35" s="60"/>
      <c r="E35" s="60"/>
      <c r="F35" s="60"/>
      <c r="G35" s="60"/>
      <c r="H35" s="60"/>
      <c r="I35" s="60"/>
      <c r="J35" s="60"/>
      <c r="K35" s="60"/>
      <c r="L35" s="83"/>
      <c r="M35" s="83"/>
      <c r="N35" s="84"/>
    </row>
    <row r="36" spans="2:14" ht="35.1" customHeight="1" x14ac:dyDescent="0.25">
      <c r="B36" s="37" t="s">
        <v>40</v>
      </c>
      <c r="C36" s="38"/>
      <c r="D36" s="61"/>
      <c r="E36" s="61"/>
      <c r="F36" s="61"/>
      <c r="G36" s="61"/>
      <c r="H36" s="61"/>
      <c r="I36" s="16"/>
      <c r="J36" s="16"/>
      <c r="K36" s="16"/>
      <c r="L36" s="85"/>
      <c r="M36" s="85"/>
      <c r="N36" s="86"/>
    </row>
  </sheetData>
  <protectedRanges>
    <protectedRange sqref="C4" name="Range1"/>
    <protectedRange sqref="C6" name="Range2"/>
    <protectedRange sqref="N31" name="Range3"/>
    <protectedRange sqref="B34:N36" name="Range4"/>
    <protectedRange sqref="D10:D13 F10:F13" name="Range3_1_1"/>
    <protectedRange sqref="B17" name="Range9_1_1"/>
    <protectedRange sqref="C10:C13 E10:E13" name="Range3_1_2"/>
  </protectedRanges>
  <mergeCells count="25">
    <mergeCell ref="B31:F31"/>
    <mergeCell ref="B32:F32"/>
    <mergeCell ref="B33:F33"/>
    <mergeCell ref="G31:M31"/>
    <mergeCell ref="C4:K4"/>
    <mergeCell ref="C6:K6"/>
    <mergeCell ref="G30:M30"/>
    <mergeCell ref="B17:G20"/>
    <mergeCell ref="G32:M32"/>
    <mergeCell ref="L34:N34"/>
    <mergeCell ref="L35:N35"/>
    <mergeCell ref="L36:N36"/>
    <mergeCell ref="B1:N1"/>
    <mergeCell ref="B23:B24"/>
    <mergeCell ref="C23:D23"/>
    <mergeCell ref="E23:F23"/>
    <mergeCell ref="G23:H23"/>
    <mergeCell ref="N23:N24"/>
    <mergeCell ref="K23:L23"/>
    <mergeCell ref="I23:J23"/>
    <mergeCell ref="B8:B9"/>
    <mergeCell ref="B2:N2"/>
    <mergeCell ref="C8:G8"/>
    <mergeCell ref="G33:M33"/>
    <mergeCell ref="B30:F30"/>
  </mergeCells>
  <conditionalFormatting sqref="G10">
    <cfRule type="cellIs" dxfId="1" priority="1" operator="greaterThan">
      <formula>$D$10</formula>
    </cfRule>
  </conditionalFormatting>
  <conditionalFormatting sqref="N30">
    <cfRule type="cellIs" dxfId="0" priority="2" operator="greaterThan">
      <formula>$N$25*20%</formula>
    </cfRule>
  </conditionalFormatting>
  <dataValidations count="1">
    <dataValidation type="list" allowBlank="1" showInputMessage="1" showErrorMessage="1" sqref="N33" xr:uid="{957F85C5-EA45-4A79-88DC-0B4732BBA5A9}">
      <formula1>"YES, NO"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E937F9-5E03-4F0D-B940-A94A6D09B191}">
          <x14:formula1>
            <xm:f>Sheet1!$C$3:$C$6</xm:f>
          </x14:formula1>
          <xm:sqref>C10:C13 E10:E13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3:D6"/>
  <sheetViews>
    <sheetView workbookViewId="0">
      <selection activeCell="F31" sqref="F31"/>
    </sheetView>
  </sheetViews>
  <sheetFormatPr defaultRowHeight="15" x14ac:dyDescent="0.25"/>
  <sheetData>
    <row r="3" spans="3:4" x14ac:dyDescent="0.25">
      <c r="C3">
        <v>0</v>
      </c>
      <c r="D3">
        <v>0</v>
      </c>
    </row>
    <row r="4" spans="3:4" x14ac:dyDescent="0.25">
      <c r="C4">
        <v>10</v>
      </c>
      <c r="D4">
        <v>4000</v>
      </c>
    </row>
    <row r="5" spans="3:4" x14ac:dyDescent="0.25">
      <c r="C5">
        <v>15</v>
      </c>
      <c r="D5">
        <v>6000</v>
      </c>
    </row>
    <row r="6" spans="3:4" x14ac:dyDescent="0.25">
      <c r="C6">
        <v>20</v>
      </c>
      <c r="D6">
        <v>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BIP</vt:lpstr>
      <vt:lpstr>Summary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Maria Thalia Christou</cp:lastModifiedBy>
  <cp:lastPrinted>2025-07-29T05:04:11Z</cp:lastPrinted>
  <dcterms:created xsi:type="dcterms:W3CDTF">2014-07-03T15:11:23Z</dcterms:created>
  <dcterms:modified xsi:type="dcterms:W3CDTF">2025-09-30T07:06:22Z</dcterms:modified>
</cp:coreProperties>
</file>